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1"/>
  <workbookPr/>
  <xr:revisionPtr revIDLastSave="0" documentId="8_{7EF8EC1E-975A-4C27-9ED8-2B9291517258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Calculation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11" i="2"/>
  <c r="S11" i="2"/>
  <c r="P12" i="2"/>
  <c r="S12" i="2"/>
  <c r="P13" i="2"/>
  <c r="S13" i="2"/>
  <c r="P14" i="2"/>
  <c r="S14" i="2"/>
  <c r="S10" i="2"/>
  <c r="S9" i="2"/>
  <c r="S15" i="2" s="1"/>
  <c r="S16" i="2" s="1"/>
  <c r="P10" i="2"/>
  <c r="P9" i="2"/>
  <c r="P15" i="2" s="1"/>
  <c r="P16" i="2" s="1"/>
  <c r="K21" i="2"/>
  <c r="K23" i="2" s="1"/>
  <c r="K25" i="2" s="1"/>
  <c r="C4" i="2"/>
  <c r="C6" i="2"/>
  <c r="K8" i="2"/>
  <c r="K10" i="2" s="1"/>
  <c r="H24" i="2"/>
  <c r="H12" i="2"/>
  <c r="H20" i="2"/>
  <c r="H26" i="2" s="1"/>
  <c r="H8" i="2"/>
  <c r="K12" i="2" l="1"/>
  <c r="K14" i="2" s="1"/>
  <c r="H14" i="2"/>
  <c r="H28" i="2" s="1"/>
  <c r="H29" i="2" s="1"/>
</calcChain>
</file>

<file path=xl/sharedStrings.xml><?xml version="1.0" encoding="utf-8"?>
<sst xmlns="http://schemas.openxmlformats.org/spreadsheetml/2006/main" count="90" uniqueCount="65">
  <si>
    <t>CALCULATE HOW MUCH HAY YOU NEED PER DAY</t>
  </si>
  <si>
    <t>CALCULATE HOW MUCH HAY YOU'RE USING PER DAY</t>
  </si>
  <si>
    <t>COMPARE COST OF DIFFERENT HAYS</t>
  </si>
  <si>
    <t>CALCULATE HOW MUCH OF EACH KIND OF HAY YOU WILL NEED AND WHAT IT WILL COST</t>
  </si>
  <si>
    <t>kg of hay required per day</t>
  </si>
  <si>
    <t>calculation period</t>
  </si>
  <si>
    <t>Combined body weight</t>
  </si>
  <si>
    <t>kg</t>
  </si>
  <si>
    <t>Scenario 1</t>
  </si>
  <si>
    <t>Calculate cost per kg of hay</t>
  </si>
  <si>
    <t>Feed ratio</t>
  </si>
  <si>
    <t>%</t>
  </si>
  <si>
    <t>Limited Hay Day - Unlimited Hay Night</t>
  </si>
  <si>
    <t>Pack of 21 small meadow bales</t>
  </si>
  <si>
    <t>kg required per calculation period</t>
  </si>
  <si>
    <t>Total Feed per day</t>
  </si>
  <si>
    <t>kg per day</t>
  </si>
  <si>
    <t>DAY  TIME</t>
  </si>
  <si>
    <t>Hay bags</t>
  </si>
  <si>
    <t>kg per bag</t>
  </si>
  <si>
    <t>bales</t>
  </si>
  <si>
    <t>multiplied by</t>
  </si>
  <si>
    <t>bags</t>
  </si>
  <si>
    <t>kg average weight per bale</t>
  </si>
  <si>
    <t>No Bales/Rolls</t>
  </si>
  <si>
    <t>Weight per Bale/Roll</t>
  </si>
  <si>
    <t>Total weight</t>
  </si>
  <si>
    <t>Type of hay</t>
  </si>
  <si>
    <t>Price per Bale/Roll</t>
  </si>
  <si>
    <t>Total Cost</t>
  </si>
  <si>
    <t>=</t>
  </si>
  <si>
    <t>kg average weight per pack</t>
  </si>
  <si>
    <t>Instructions:</t>
  </si>
  <si>
    <t>Cost per pack</t>
  </si>
  <si>
    <t>Rhodes Bales</t>
  </si>
  <si>
    <t>Enter your information into the cells with the</t>
  </si>
  <si>
    <t>NIGHT  TIME</t>
  </si>
  <si>
    <t>Round bale</t>
  </si>
  <si>
    <t>kg p/roll</t>
  </si>
  <si>
    <t>Cost per kilo</t>
  </si>
  <si>
    <t>Meadow Packs</t>
  </si>
  <si>
    <t>dark backgrounds.</t>
  </si>
  <si>
    <t xml:space="preserve"> divided by</t>
  </si>
  <si>
    <t>days</t>
  </si>
  <si>
    <t>kg required per day</t>
  </si>
  <si>
    <t>All other information will be calculated for you.</t>
  </si>
  <si>
    <t>kg per night</t>
  </si>
  <si>
    <t>Cost per day</t>
  </si>
  <si>
    <t>The total feed per day refers to hay plus any</t>
  </si>
  <si>
    <t>Calculation period</t>
  </si>
  <si>
    <t>concentrates or grain, so bear that in mind.</t>
  </si>
  <si>
    <t>Total</t>
  </si>
  <si>
    <t>kg per full day</t>
  </si>
  <si>
    <t>Cost per calculation period</t>
  </si>
  <si>
    <t>SUB-TOTAL (KG)</t>
  </si>
  <si>
    <t>Total cost of hay per calculation period</t>
  </si>
  <si>
    <t>Scenario 2</t>
  </si>
  <si>
    <t>SURPLUS/SHORTFALL (KG)</t>
  </si>
  <si>
    <t>Average cost per kilo</t>
  </si>
  <si>
    <t>Limited Hay Day &amp; Night</t>
  </si>
  <si>
    <t>1 Round Bale of Meadow Hay</t>
  </si>
  <si>
    <t>bale/roll</t>
  </si>
  <si>
    <t>kg average weight per roll</t>
  </si>
  <si>
    <t>Cost per bale/roll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</si>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</sst>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0.0"/>
    <numFmt numFmtId="166" formatCode="_-[$$-409]* #,##0.00_ ;_-[$$-409]* \-#,##0.00\ ;_-[$$-409]* &quot;-&quot;??_ ;_-@_ "/>
    <numFmt numFmtId="170" formatCode="_(* #,##0_);_(* \(#,##0\);_(* &quot;-&quot;??_);_(@_)"/>
    <numFmt numFmtId="171" formatCode="_([$$-409]* #,##0.00_);_([$$-409]* \(#,##0.00\);_([$$-409]* &quot;-&quot;??_);_(@_)"/>
  </numFmts>
  <fonts count="8">
    <font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2" borderId="1" xfId="0" applyFill="1" applyBorder="1"/>
    <xf numFmtId="165" fontId="0" fillId="2" borderId="1" xfId="0" applyNumberFormat="1" applyFill="1" applyBorder="1"/>
    <xf numFmtId="0" fontId="0" fillId="3" borderId="1" xfId="0" applyFill="1" applyBorder="1"/>
    <xf numFmtId="165" fontId="0" fillId="3" borderId="1" xfId="0" applyNumberFormat="1" applyFill="1" applyBorder="1"/>
    <xf numFmtId="0" fontId="0" fillId="3" borderId="1" xfId="0" quotePrefix="1" applyFill="1" applyBorder="1"/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left"/>
    </xf>
    <xf numFmtId="0" fontId="2" fillId="0" borderId="0" xfId="0" applyFont="1"/>
    <xf numFmtId="0" fontId="0" fillId="4" borderId="1" xfId="0" applyFill="1" applyBorder="1"/>
    <xf numFmtId="165" fontId="0" fillId="4" borderId="1" xfId="0" applyNumberFormat="1" applyFill="1" applyBorder="1"/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right"/>
    </xf>
    <xf numFmtId="0" fontId="0" fillId="5" borderId="1" xfId="0" applyFill="1" applyBorder="1"/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horizontal="right"/>
    </xf>
    <xf numFmtId="2" fontId="0" fillId="0" borderId="0" xfId="0" applyNumberFormat="1"/>
    <xf numFmtId="1" fontId="0" fillId="0" borderId="0" xfId="0" applyNumberFormat="1"/>
    <xf numFmtId="164" fontId="0" fillId="0" borderId="0" xfId="0" applyNumberFormat="1"/>
    <xf numFmtId="166" fontId="0" fillId="0" borderId="0" xfId="0" applyNumberFormat="1"/>
    <xf numFmtId="0" fontId="3" fillId="6" borderId="1" xfId="0" applyFont="1" applyFill="1" applyBorder="1"/>
    <xf numFmtId="0" fontId="3" fillId="7" borderId="1" xfId="0" applyFont="1" applyFill="1" applyBorder="1"/>
    <xf numFmtId="165" fontId="3" fillId="8" borderId="1" xfId="0" applyNumberFormat="1" applyFont="1" applyFill="1" applyBorder="1"/>
    <xf numFmtId="0" fontId="3" fillId="8" borderId="1" xfId="0" applyFont="1" applyFill="1" applyBorder="1"/>
    <xf numFmtId="0" fontId="2" fillId="9" borderId="1" xfId="0" applyFont="1" applyFill="1" applyBorder="1"/>
    <xf numFmtId="0" fontId="0" fillId="9" borderId="1" xfId="0" applyFill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6" fillId="0" borderId="0" xfId="0" applyFont="1"/>
    <xf numFmtId="166" fontId="0" fillId="0" borderId="1" xfId="0" applyNumberFormat="1" applyBorder="1"/>
    <xf numFmtId="1" fontId="3" fillId="10" borderId="1" xfId="0" applyNumberFormat="1" applyFont="1" applyFill="1" applyBorder="1"/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3" fillId="11" borderId="1" xfId="0" applyFont="1" applyFill="1" applyBorder="1"/>
    <xf numFmtId="166" fontId="3" fillId="10" borderId="1" xfId="0" applyNumberFormat="1" applyFont="1" applyFill="1" applyBorder="1"/>
    <xf numFmtId="1" fontId="7" fillId="0" borderId="1" xfId="0" applyNumberFormat="1" applyFont="1" applyBorder="1"/>
    <xf numFmtId="0" fontId="3" fillId="10" borderId="1" xfId="0" applyFont="1" applyFill="1" applyBorder="1"/>
    <xf numFmtId="9" fontId="0" fillId="0" borderId="1" xfId="0" applyNumberFormat="1" applyBorder="1"/>
    <xf numFmtId="0" fontId="2" fillId="9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 textRotation="90"/>
    </xf>
    <xf numFmtId="0" fontId="1" fillId="2" borderId="4" xfId="0" applyFont="1" applyFill="1" applyBorder="1" applyAlignment="1">
      <alignment horizontal="center" vertical="center" textRotation="90"/>
    </xf>
    <xf numFmtId="0" fontId="1" fillId="2" borderId="3" xfId="0" applyFont="1" applyFill="1" applyBorder="1" applyAlignment="1">
      <alignment horizontal="center" vertical="center" textRotation="90"/>
    </xf>
    <xf numFmtId="0" fontId="1" fillId="3" borderId="2" xfId="0" applyFont="1" applyFill="1" applyBorder="1" applyAlignment="1">
      <alignment horizontal="center" vertical="center" textRotation="90"/>
    </xf>
    <xf numFmtId="0" fontId="1" fillId="3" borderId="4" xfId="0" applyFont="1" applyFill="1" applyBorder="1" applyAlignment="1">
      <alignment horizontal="center" vertical="center" textRotation="90"/>
    </xf>
    <xf numFmtId="0" fontId="1" fillId="3" borderId="3" xfId="0" applyFont="1" applyFill="1" applyBorder="1" applyAlignment="1">
      <alignment horizontal="center" vertical="center" textRotation="90"/>
    </xf>
    <xf numFmtId="0" fontId="1" fillId="4" borderId="2" xfId="0" applyFont="1" applyFill="1" applyBorder="1" applyAlignment="1">
      <alignment horizontal="center" vertical="center" textRotation="90"/>
    </xf>
    <xf numFmtId="0" fontId="1" fillId="4" borderId="4" xfId="0" applyFont="1" applyFill="1" applyBorder="1" applyAlignment="1">
      <alignment horizontal="center" vertical="center" textRotation="90"/>
    </xf>
    <xf numFmtId="0" fontId="1" fillId="4" borderId="3" xfId="0" applyFont="1" applyFill="1" applyBorder="1" applyAlignment="1">
      <alignment horizontal="center" vertical="center" textRotation="90"/>
    </xf>
    <xf numFmtId="0" fontId="1" fillId="5" borderId="2" xfId="0" applyFont="1" applyFill="1" applyBorder="1" applyAlignment="1">
      <alignment horizontal="center" vertical="center" textRotation="90"/>
    </xf>
    <xf numFmtId="0" fontId="1" fillId="5" borderId="4" xfId="0" applyFont="1" applyFill="1" applyBorder="1" applyAlignment="1">
      <alignment horizontal="center" vertical="center" textRotation="90"/>
    </xf>
    <xf numFmtId="0" fontId="1" fillId="5" borderId="3" xfId="0" applyFont="1" applyFill="1" applyBorder="1" applyAlignment="1">
      <alignment horizontal="center" vertical="center" textRotation="90"/>
    </xf>
    <xf numFmtId="0" fontId="3" fillId="12" borderId="1" xfId="0" applyFont="1" applyFill="1" applyBorder="1"/>
    <xf numFmtId="170" fontId="0" fillId="0" borderId="1" xfId="0" applyNumberFormat="1" applyBorder="1"/>
    <xf numFmtId="0" fontId="3" fillId="12" borderId="1" xfId="0" applyFont="1" applyFill="1" applyBorder="1" applyAlignment="1">
      <alignment horizontal="center"/>
    </xf>
    <xf numFmtId="171" fontId="3" fillId="12" borderId="1" xfId="0" applyNumberFormat="1" applyFont="1" applyFill="1" applyBorder="1"/>
    <xf numFmtId="171" fontId="0" fillId="0" borderId="1" xfId="0" applyNumberFormat="1" applyBorder="1"/>
    <xf numFmtId="0" fontId="0" fillId="0" borderId="2" xfId="0" applyBorder="1"/>
    <xf numFmtId="0" fontId="3" fillId="12" borderId="2" xfId="0" applyFont="1" applyFill="1" applyBorder="1" applyAlignment="1">
      <alignment horizontal="center"/>
    </xf>
    <xf numFmtId="0" fontId="3" fillId="12" borderId="2" xfId="0" applyFont="1" applyFill="1" applyBorder="1"/>
    <xf numFmtId="170" fontId="0" fillId="0" borderId="2" xfId="0" applyNumberFormat="1" applyBorder="1"/>
    <xf numFmtId="171" fontId="3" fillId="12" borderId="2" xfId="0" applyNumberFormat="1" applyFont="1" applyFill="1" applyBorder="1"/>
    <xf numFmtId="171" fontId="0" fillId="0" borderId="2" xfId="0" applyNumberFormat="1" applyBorder="1"/>
    <xf numFmtId="0" fontId="5" fillId="13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/>
    </xf>
    <xf numFmtId="0" fontId="3" fillId="12" borderId="3" xfId="0" applyFont="1" applyFill="1" applyBorder="1" applyAlignment="1">
      <alignment horizontal="center"/>
    </xf>
    <xf numFmtId="0" fontId="0" fillId="0" borderId="1" xfId="0" applyFill="1" applyBorder="1"/>
    <xf numFmtId="0" fontId="3" fillId="0" borderId="1" xfId="0" applyFont="1" applyFill="1" applyBorder="1"/>
    <xf numFmtId="0" fontId="5" fillId="9" borderId="8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12" borderId="3" xfId="0" applyFont="1" applyFill="1" applyBorder="1"/>
    <xf numFmtId="170" fontId="0" fillId="0" borderId="3" xfId="0" applyNumberFormat="1" applyBorder="1"/>
    <xf numFmtId="0" fontId="0" fillId="0" borderId="3" xfId="0" applyBorder="1"/>
    <xf numFmtId="171" fontId="3" fillId="12" borderId="3" xfId="0" applyNumberFormat="1" applyFont="1" applyFill="1" applyBorder="1"/>
    <xf numFmtId="171" fontId="0" fillId="0" borderId="3" xfId="0" applyNumberFormat="1" applyBorder="1"/>
    <xf numFmtId="170" fontId="2" fillId="0" borderId="2" xfId="0" applyNumberFormat="1" applyFont="1" applyBorder="1"/>
    <xf numFmtId="0" fontId="2" fillId="0" borderId="2" xfId="0" applyFont="1" applyBorder="1"/>
    <xf numFmtId="171" fontId="2" fillId="13" borderId="7" xfId="0" applyNumberFormat="1" applyFont="1" applyFill="1" applyBorder="1"/>
    <xf numFmtId="0" fontId="2" fillId="13" borderId="10" xfId="0" applyFont="1" applyFill="1" applyBorder="1" applyAlignment="1">
      <alignment horizontal="right"/>
    </xf>
    <xf numFmtId="0" fontId="2" fillId="13" borderId="11" xfId="0" applyFont="1" applyFill="1" applyBorder="1" applyAlignment="1">
      <alignment horizontal="right"/>
    </xf>
    <xf numFmtId="0" fontId="4" fillId="13" borderId="12" xfId="0" applyFont="1" applyFill="1" applyBorder="1" applyAlignment="1">
      <alignment horizontal="right"/>
    </xf>
    <xf numFmtId="0" fontId="4" fillId="13" borderId="11" xfId="0" applyFont="1" applyFill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4" fillId="0" borderId="13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170" fontId="2" fillId="13" borderId="6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A33E2-9314-4CED-9B6F-67E623035809}">
  <dimension ref="A2:S43"/>
  <sheetViews>
    <sheetView tabSelected="1" workbookViewId="0">
      <selection activeCell="F3" sqref="F3:I3"/>
    </sheetView>
  </sheetViews>
  <sheetFormatPr defaultRowHeight="15"/>
  <cols>
    <col min="1" max="1" width="3.5703125" customWidth="1"/>
    <col min="2" max="2" width="22" customWidth="1"/>
    <col min="4" max="4" width="9.85546875" customWidth="1"/>
    <col min="5" max="5" width="7.5703125" customWidth="1"/>
    <col min="6" max="6" width="6.85546875" customWidth="1"/>
    <col min="7" max="7" width="14.85546875" customWidth="1"/>
    <col min="9" max="9" width="15.5703125" customWidth="1"/>
    <col min="10" max="10" width="7.28515625" customWidth="1"/>
    <col min="11" max="11" width="12.7109375" customWidth="1"/>
    <col min="12" max="12" width="27.42578125" customWidth="1"/>
    <col min="14" max="14" width="14.140625" customWidth="1"/>
    <col min="15" max="15" width="11.85546875" customWidth="1"/>
    <col min="16" max="16" width="12.7109375" customWidth="1"/>
    <col min="17" max="17" width="29.140625" customWidth="1"/>
    <col min="19" max="19" width="11.42578125" customWidth="1"/>
  </cols>
  <sheetData>
    <row r="2" spans="1:19">
      <c r="B2" s="67" t="s">
        <v>0</v>
      </c>
      <c r="C2" s="67"/>
      <c r="D2" s="67"/>
      <c r="F2" s="67" t="s">
        <v>1</v>
      </c>
      <c r="G2" s="67"/>
      <c r="H2" s="67"/>
      <c r="I2" s="67"/>
      <c r="K2" s="67" t="s">
        <v>2</v>
      </c>
      <c r="L2" s="67"/>
      <c r="N2" s="71" t="s">
        <v>3</v>
      </c>
      <c r="O2" s="72"/>
      <c r="P2" s="72"/>
      <c r="Q2" s="72"/>
      <c r="R2" s="72"/>
      <c r="S2" s="73"/>
    </row>
    <row r="3" spans="1:19" ht="12" customHeight="1">
      <c r="B3" s="40"/>
      <c r="C3" s="40"/>
      <c r="D3" s="40"/>
      <c r="F3" s="40"/>
      <c r="G3" s="40"/>
      <c r="H3" s="40"/>
      <c r="I3" s="40"/>
      <c r="K3" s="40"/>
      <c r="L3" s="40"/>
      <c r="N3" s="74" t="s">
        <v>4</v>
      </c>
      <c r="O3" s="74" t="s">
        <v>5</v>
      </c>
      <c r="P3" s="70"/>
      <c r="Q3" s="69"/>
      <c r="R3" s="1"/>
      <c r="S3" s="1"/>
    </row>
    <row r="4" spans="1:19" ht="15" customHeight="1">
      <c r="B4" s="32" t="s">
        <v>6</v>
      </c>
      <c r="C4" s="34">
        <f>375+525</f>
        <v>900</v>
      </c>
      <c r="D4" s="1" t="s">
        <v>7</v>
      </c>
      <c r="F4" s="41" t="s">
        <v>8</v>
      </c>
      <c r="G4" s="41"/>
      <c r="H4" s="41"/>
      <c r="I4" s="41"/>
      <c r="K4" s="41" t="s">
        <v>9</v>
      </c>
      <c r="L4" s="41"/>
      <c r="N4" s="75"/>
      <c r="O4" s="75"/>
      <c r="P4" s="70"/>
      <c r="Q4" s="69"/>
      <c r="R4" s="1"/>
      <c r="S4" s="1"/>
    </row>
    <row r="5" spans="1:19">
      <c r="B5" s="32" t="s">
        <v>10</v>
      </c>
      <c r="C5" s="34">
        <v>2</v>
      </c>
      <c r="D5" s="1" t="s">
        <v>11</v>
      </c>
      <c r="F5" s="39" t="s">
        <v>12</v>
      </c>
      <c r="G5" s="39"/>
      <c r="H5" s="39"/>
      <c r="I5" s="39"/>
      <c r="K5" s="39" t="s">
        <v>13</v>
      </c>
      <c r="L5" s="39"/>
      <c r="N5" s="60">
        <v>18</v>
      </c>
      <c r="O5" s="60">
        <v>365</v>
      </c>
      <c r="P5" s="81">
        <f>N5*O5</f>
        <v>6570</v>
      </c>
      <c r="Q5" s="82" t="s">
        <v>14</v>
      </c>
      <c r="R5" s="59"/>
      <c r="S5" s="59"/>
    </row>
    <row r="6" spans="1:19" ht="16.5" customHeight="1">
      <c r="B6" s="33" t="s">
        <v>15</v>
      </c>
      <c r="C6" s="27">
        <f>(C4*C5)/100</f>
        <v>18</v>
      </c>
      <c r="D6" s="27" t="s">
        <v>16</v>
      </c>
      <c r="F6" s="42" t="s">
        <v>17</v>
      </c>
      <c r="G6" s="2" t="s">
        <v>18</v>
      </c>
      <c r="H6" s="21">
        <v>2.5</v>
      </c>
      <c r="I6" s="2" t="s">
        <v>19</v>
      </c>
      <c r="K6" s="31">
        <v>21</v>
      </c>
      <c r="L6" s="1" t="s">
        <v>20</v>
      </c>
      <c r="M6" s="29"/>
      <c r="N6" s="1"/>
      <c r="O6" s="1"/>
      <c r="P6" s="1"/>
      <c r="Q6" s="1"/>
      <c r="R6" s="1"/>
      <c r="S6" s="1"/>
    </row>
    <row r="7" spans="1:19" ht="15" customHeight="1">
      <c r="F7" s="43"/>
      <c r="G7" s="8" t="s">
        <v>21</v>
      </c>
      <c r="H7" s="21">
        <v>4</v>
      </c>
      <c r="I7" s="2" t="s">
        <v>22</v>
      </c>
      <c r="K7" s="31">
        <v>15</v>
      </c>
      <c r="L7" s="1" t="s">
        <v>23</v>
      </c>
      <c r="N7" s="65" t="s">
        <v>24</v>
      </c>
      <c r="O7" s="65" t="s">
        <v>25</v>
      </c>
      <c r="P7" s="66" t="s">
        <v>26</v>
      </c>
      <c r="Q7" s="66" t="s">
        <v>27</v>
      </c>
      <c r="R7" s="65" t="s">
        <v>28</v>
      </c>
      <c r="S7" s="65" t="s">
        <v>29</v>
      </c>
    </row>
    <row r="8" spans="1:19">
      <c r="F8" s="44"/>
      <c r="G8" s="7" t="s">
        <v>30</v>
      </c>
      <c r="H8" s="3">
        <f>H6*H7</f>
        <v>10</v>
      </c>
      <c r="I8" s="2" t="s">
        <v>16</v>
      </c>
      <c r="K8" s="36">
        <f>K6*K7</f>
        <v>315</v>
      </c>
      <c r="L8" s="1" t="s">
        <v>31</v>
      </c>
      <c r="N8" s="65"/>
      <c r="O8" s="65"/>
      <c r="P8" s="66"/>
      <c r="Q8" s="66"/>
      <c r="R8" s="65"/>
      <c r="S8" s="65"/>
    </row>
    <row r="9" spans="1:19">
      <c r="B9" s="9" t="s">
        <v>32</v>
      </c>
      <c r="E9" s="9"/>
      <c r="F9" s="28"/>
      <c r="G9" s="28"/>
      <c r="H9" s="28"/>
      <c r="I9" s="28"/>
      <c r="K9" s="35">
        <v>300</v>
      </c>
      <c r="L9" s="1" t="s">
        <v>33</v>
      </c>
      <c r="N9" s="68">
        <v>8</v>
      </c>
      <c r="O9" s="76">
        <v>600</v>
      </c>
      <c r="P9" s="77">
        <f>N9*O9</f>
        <v>4800</v>
      </c>
      <c r="Q9" s="78" t="s">
        <v>34</v>
      </c>
      <c r="R9" s="79">
        <v>375</v>
      </c>
      <c r="S9" s="80">
        <f>R9*N9</f>
        <v>3000</v>
      </c>
    </row>
    <row r="10" spans="1:19" ht="18" customHeight="1">
      <c r="A10">
        <v>1</v>
      </c>
      <c r="B10" t="s">
        <v>35</v>
      </c>
      <c r="F10" s="45" t="s">
        <v>36</v>
      </c>
      <c r="G10" s="4" t="s">
        <v>37</v>
      </c>
      <c r="H10" s="22">
        <v>220</v>
      </c>
      <c r="I10" s="4" t="s">
        <v>38</v>
      </c>
      <c r="K10" s="30">
        <f>K9/K8</f>
        <v>0.95238095238095233</v>
      </c>
      <c r="L10" s="1" t="s">
        <v>39</v>
      </c>
      <c r="N10" s="56">
        <v>4</v>
      </c>
      <c r="O10" s="54">
        <v>315</v>
      </c>
      <c r="P10" s="55">
        <f>N10*O10</f>
        <v>1260</v>
      </c>
      <c r="Q10" s="1" t="s">
        <v>40</v>
      </c>
      <c r="R10" s="57">
        <v>300</v>
      </c>
      <c r="S10" s="58">
        <f>R10*N10</f>
        <v>1200</v>
      </c>
    </row>
    <row r="11" spans="1:19" ht="15" customHeight="1">
      <c r="B11" t="s">
        <v>41</v>
      </c>
      <c r="F11" s="46"/>
      <c r="G11" s="6" t="s">
        <v>42</v>
      </c>
      <c r="H11" s="22">
        <v>10</v>
      </c>
      <c r="I11" s="4" t="s">
        <v>43</v>
      </c>
      <c r="K11" s="31">
        <v>18</v>
      </c>
      <c r="L11" s="1" t="s">
        <v>44</v>
      </c>
      <c r="N11" s="56">
        <v>0</v>
      </c>
      <c r="O11" s="54">
        <v>0</v>
      </c>
      <c r="P11" s="55">
        <f t="shared" ref="P11:P14" si="0">N11*O11</f>
        <v>0</v>
      </c>
      <c r="Q11" s="1">
        <v>0</v>
      </c>
      <c r="R11" s="57">
        <v>0</v>
      </c>
      <c r="S11" s="58">
        <f t="shared" ref="S11:S14" si="1">R11*N11</f>
        <v>0</v>
      </c>
    </row>
    <row r="12" spans="1:19">
      <c r="A12">
        <v>2</v>
      </c>
      <c r="B12" t="s">
        <v>45</v>
      </c>
      <c r="F12" s="47"/>
      <c r="G12" s="4"/>
      <c r="H12" s="5">
        <f>H10/H11</f>
        <v>22</v>
      </c>
      <c r="I12" s="4" t="s">
        <v>46</v>
      </c>
      <c r="K12" s="30">
        <f>K11*K10</f>
        <v>17.142857142857142</v>
      </c>
      <c r="L12" s="1" t="s">
        <v>47</v>
      </c>
      <c r="N12" s="56">
        <v>0</v>
      </c>
      <c r="O12" s="54">
        <v>0</v>
      </c>
      <c r="P12" s="55">
        <f t="shared" si="0"/>
        <v>0</v>
      </c>
      <c r="Q12" s="1">
        <v>0</v>
      </c>
      <c r="R12" s="57">
        <v>0</v>
      </c>
      <c r="S12" s="58">
        <f t="shared" si="1"/>
        <v>0</v>
      </c>
    </row>
    <row r="13" spans="1:19">
      <c r="A13">
        <v>3</v>
      </c>
      <c r="B13" t="s">
        <v>48</v>
      </c>
      <c r="F13" s="28"/>
      <c r="G13" s="28"/>
      <c r="H13" s="28"/>
      <c r="I13" s="28"/>
      <c r="K13" s="37">
        <v>365</v>
      </c>
      <c r="L13" s="1" t="s">
        <v>49</v>
      </c>
      <c r="N13" s="56">
        <v>0</v>
      </c>
      <c r="O13" s="54">
        <v>0</v>
      </c>
      <c r="P13" s="55">
        <f t="shared" si="0"/>
        <v>0</v>
      </c>
      <c r="Q13" s="1">
        <v>0</v>
      </c>
      <c r="R13" s="57">
        <v>0</v>
      </c>
      <c r="S13" s="58">
        <f t="shared" si="1"/>
        <v>0</v>
      </c>
    </row>
    <row r="14" spans="1:19">
      <c r="B14" t="s">
        <v>50</v>
      </c>
      <c r="F14" s="25"/>
      <c r="G14" s="26" t="s">
        <v>51</v>
      </c>
      <c r="H14" s="26">
        <f>H8+H12</f>
        <v>32</v>
      </c>
      <c r="I14" s="26" t="s">
        <v>52</v>
      </c>
      <c r="K14" s="30">
        <f>K12*K13</f>
        <v>6257.1428571428569</v>
      </c>
      <c r="L14" s="1" t="s">
        <v>53</v>
      </c>
      <c r="N14" s="60">
        <v>0</v>
      </c>
      <c r="O14" s="61">
        <v>0</v>
      </c>
      <c r="P14" s="62">
        <f t="shared" si="0"/>
        <v>0</v>
      </c>
      <c r="Q14" s="59">
        <v>0</v>
      </c>
      <c r="R14" s="63">
        <v>0</v>
      </c>
      <c r="S14" s="64">
        <f t="shared" si="1"/>
        <v>0</v>
      </c>
    </row>
    <row r="15" spans="1:19">
      <c r="N15" s="86" t="s">
        <v>54</v>
      </c>
      <c r="O15" s="87"/>
      <c r="P15" s="92">
        <f>SUM(P9:P14)</f>
        <v>6060</v>
      </c>
      <c r="Q15" s="84" t="s">
        <v>55</v>
      </c>
      <c r="R15" s="85"/>
      <c r="S15" s="83">
        <f>SUM(S9:S14)</f>
        <v>4200</v>
      </c>
    </row>
    <row r="16" spans="1:19">
      <c r="F16" s="41" t="s">
        <v>56</v>
      </c>
      <c r="G16" s="41"/>
      <c r="H16" s="41"/>
      <c r="I16" s="41"/>
      <c r="K16" s="41" t="s">
        <v>9</v>
      </c>
      <c r="L16" s="41"/>
      <c r="N16" s="90" t="s">
        <v>57</v>
      </c>
      <c r="O16" s="91"/>
      <c r="P16" s="77">
        <f>P15-P5</f>
        <v>-510</v>
      </c>
      <c r="Q16" s="88" t="s">
        <v>58</v>
      </c>
      <c r="R16" s="89"/>
      <c r="S16" s="80">
        <f>S15/P5</f>
        <v>0.63926940639269403</v>
      </c>
    </row>
    <row r="17" spans="6:12">
      <c r="F17" s="39" t="s">
        <v>59</v>
      </c>
      <c r="G17" s="39"/>
      <c r="H17" s="39"/>
      <c r="I17" s="39"/>
      <c r="K17" s="39" t="s">
        <v>60</v>
      </c>
      <c r="L17" s="39"/>
    </row>
    <row r="18" spans="6:12" ht="18.75" customHeight="1">
      <c r="F18" s="48" t="s">
        <v>17</v>
      </c>
      <c r="G18" s="10" t="s">
        <v>18</v>
      </c>
      <c r="H18" s="23">
        <v>2</v>
      </c>
      <c r="I18" s="10" t="s">
        <v>19</v>
      </c>
      <c r="K18" s="31">
        <v>1</v>
      </c>
      <c r="L18" s="1" t="s">
        <v>61</v>
      </c>
    </row>
    <row r="19" spans="6:12">
      <c r="F19" s="49"/>
      <c r="G19" s="12" t="s">
        <v>21</v>
      </c>
      <c r="H19" s="24">
        <v>5</v>
      </c>
      <c r="I19" s="10" t="s">
        <v>22</v>
      </c>
      <c r="K19" s="31">
        <v>220</v>
      </c>
      <c r="L19" s="1" t="s">
        <v>62</v>
      </c>
    </row>
    <row r="20" spans="6:12">
      <c r="F20" s="50"/>
      <c r="G20" s="13" t="s">
        <v>30</v>
      </c>
      <c r="H20" s="11">
        <f>H19*H18</f>
        <v>10</v>
      </c>
      <c r="I20" s="10" t="s">
        <v>16</v>
      </c>
      <c r="K20" s="35">
        <v>130</v>
      </c>
      <c r="L20" s="1" t="s">
        <v>63</v>
      </c>
    </row>
    <row r="21" spans="6:12" ht="15" customHeight="1">
      <c r="G21" s="1"/>
      <c r="H21" s="1"/>
      <c r="I21" s="1"/>
      <c r="K21" s="30">
        <f>K20/K19</f>
        <v>0.59090909090909094</v>
      </c>
      <c r="L21" s="1" t="s">
        <v>39</v>
      </c>
    </row>
    <row r="22" spans="6:12" ht="17.25" customHeight="1">
      <c r="F22" s="51" t="s">
        <v>36</v>
      </c>
      <c r="G22" s="14" t="s">
        <v>18</v>
      </c>
      <c r="H22" s="22">
        <v>2</v>
      </c>
      <c r="I22" s="14" t="s">
        <v>19</v>
      </c>
      <c r="K22" s="31">
        <v>18</v>
      </c>
      <c r="L22" s="1" t="s">
        <v>44</v>
      </c>
    </row>
    <row r="23" spans="6:12">
      <c r="F23" s="52"/>
      <c r="G23" s="15" t="s">
        <v>21</v>
      </c>
      <c r="H23" s="22">
        <v>4</v>
      </c>
      <c r="I23" s="14" t="s">
        <v>22</v>
      </c>
      <c r="K23" s="30">
        <f>K22*K21</f>
        <v>10.636363636363637</v>
      </c>
      <c r="L23" s="1" t="s">
        <v>47</v>
      </c>
    </row>
    <row r="24" spans="6:12">
      <c r="F24" s="53"/>
      <c r="G24" s="16" t="s">
        <v>30</v>
      </c>
      <c r="H24" s="14">
        <f>H22*H23</f>
        <v>8</v>
      </c>
      <c r="I24" s="14" t="s">
        <v>16</v>
      </c>
      <c r="K24" s="37">
        <v>365</v>
      </c>
      <c r="L24" s="1" t="s">
        <v>49</v>
      </c>
    </row>
    <row r="25" spans="6:12" ht="15" customHeight="1">
      <c r="F25" s="1"/>
      <c r="G25" s="1"/>
      <c r="H25" s="1"/>
      <c r="I25" s="1"/>
      <c r="K25" s="30">
        <f>K23*K24</f>
        <v>3882.2727272727275</v>
      </c>
      <c r="L25" s="1" t="s">
        <v>53</v>
      </c>
    </row>
    <row r="26" spans="6:12">
      <c r="F26" s="25"/>
      <c r="G26" s="26" t="s">
        <v>51</v>
      </c>
      <c r="H26" s="26">
        <f>H20+H24</f>
        <v>18</v>
      </c>
      <c r="I26" s="26" t="s">
        <v>52</v>
      </c>
    </row>
    <row r="28" spans="6:12">
      <c r="F28" s="1"/>
      <c r="G28" s="1" t="s">
        <v>64</v>
      </c>
      <c r="H28" s="1">
        <f>H14-H26</f>
        <v>14</v>
      </c>
      <c r="I28" s="1" t="s">
        <v>16</v>
      </c>
    </row>
    <row r="29" spans="6:12">
      <c r="F29" s="1"/>
      <c r="G29" s="1" t="s">
        <v>64</v>
      </c>
      <c r="H29" s="38">
        <f>H28/H14</f>
        <v>0.4375</v>
      </c>
      <c r="I29" s="1"/>
    </row>
    <row r="31" spans="6:12">
      <c r="H31" s="18"/>
    </row>
    <row r="32" spans="6:12">
      <c r="H32" s="20"/>
    </row>
    <row r="33" spans="8:8">
      <c r="H33" s="20"/>
    </row>
    <row r="34" spans="8:8">
      <c r="H34" s="20"/>
    </row>
    <row r="36" spans="8:8">
      <c r="H36" s="18"/>
    </row>
    <row r="37" spans="8:8">
      <c r="H37" s="20"/>
    </row>
    <row r="38" spans="8:8">
      <c r="H38" s="20"/>
    </row>
    <row r="39" spans="8:8">
      <c r="H39" s="20"/>
    </row>
    <row r="40" spans="8:8">
      <c r="H40" s="17"/>
    </row>
    <row r="41" spans="8:8">
      <c r="H41" s="19"/>
    </row>
    <row r="43" spans="8:8">
      <c r="H43" s="19"/>
    </row>
  </sheetData>
  <mergeCells count="31">
    <mergeCell ref="Q15:R15"/>
    <mergeCell ref="Q16:R16"/>
    <mergeCell ref="N15:O15"/>
    <mergeCell ref="N16:O16"/>
    <mergeCell ref="N3:N4"/>
    <mergeCell ref="O3:O4"/>
    <mergeCell ref="N2:S2"/>
    <mergeCell ref="N7:N8"/>
    <mergeCell ref="O7:O8"/>
    <mergeCell ref="P7:P8"/>
    <mergeCell ref="R7:R8"/>
    <mergeCell ref="S7:S8"/>
    <mergeCell ref="Q7:Q8"/>
    <mergeCell ref="F18:F20"/>
    <mergeCell ref="F22:F24"/>
    <mergeCell ref="K17:L17"/>
    <mergeCell ref="K16:L16"/>
    <mergeCell ref="F17:I17"/>
    <mergeCell ref="K5:L5"/>
    <mergeCell ref="B2:D2"/>
    <mergeCell ref="B3:D3"/>
    <mergeCell ref="F4:I4"/>
    <mergeCell ref="F16:I16"/>
    <mergeCell ref="F5:I5"/>
    <mergeCell ref="K2:L2"/>
    <mergeCell ref="F2:I2"/>
    <mergeCell ref="F3:I3"/>
    <mergeCell ref="K3:L3"/>
    <mergeCell ref="K4:L4"/>
    <mergeCell ref="F6:F8"/>
    <mergeCell ref="F10:F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2025-01-21T01:07:06Z</dcterms:created>
  <dcterms:modified xsi:type="dcterms:W3CDTF">2025-01-24T03:07:13Z</dcterms:modified>
  <cp:category/>
  <cp:contentStatus/>
</cp:coreProperties>
</file>